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20955" windowHeight="9975"/>
  </bookViews>
  <sheets>
    <sheet name="offences against property" sheetId="1" r:id="rId1"/>
  </sheets>
  <externalReferences>
    <externalReference r:id="rId2"/>
  </externalReferences>
  <definedNames>
    <definedName name="dBase">[1]Settings!$A$7:$G$18</definedName>
  </definedNames>
  <calcPr calcId="125725"/>
</workbook>
</file>

<file path=xl/calcChain.xml><?xml version="1.0" encoding="utf-8"?>
<calcChain xmlns="http://schemas.openxmlformats.org/spreadsheetml/2006/main">
  <c r="T38" i="1"/>
  <c r="R38"/>
  <c r="U38" s="1"/>
  <c r="P38"/>
  <c r="S38" s="1"/>
  <c r="N38"/>
  <c r="Q38" s="1"/>
  <c r="L38"/>
  <c r="O38" s="1"/>
  <c r="J38"/>
  <c r="M38" s="1"/>
  <c r="H38"/>
  <c r="K38" s="1"/>
  <c r="F38"/>
  <c r="I38" s="1"/>
  <c r="D38"/>
  <c r="G38" s="1"/>
  <c r="C38"/>
  <c r="E38" s="1"/>
  <c r="U37"/>
  <c r="S37"/>
  <c r="Q37"/>
  <c r="O37"/>
  <c r="M37"/>
  <c r="K37"/>
  <c r="I37"/>
  <c r="G37"/>
  <c r="E37"/>
  <c r="T36"/>
  <c r="R36"/>
  <c r="U36" s="1"/>
  <c r="P36"/>
  <c r="S36" s="1"/>
  <c r="N36"/>
  <c r="Q36" s="1"/>
  <c r="L36"/>
  <c r="O36" s="1"/>
  <c r="J36"/>
  <c r="M36" s="1"/>
  <c r="H36"/>
  <c r="K36" s="1"/>
  <c r="F36"/>
  <c r="I36" s="1"/>
  <c r="D36"/>
  <c r="G36" s="1"/>
  <c r="C36"/>
  <c r="E36" s="1"/>
  <c r="U35"/>
  <c r="T35"/>
  <c r="S35"/>
  <c r="R35"/>
  <c r="Q35"/>
  <c r="P35"/>
  <c r="O35"/>
  <c r="N35"/>
  <c r="M35"/>
  <c r="L35"/>
  <c r="U32"/>
  <c r="S32"/>
  <c r="Q32"/>
  <c r="O32"/>
  <c r="M32"/>
  <c r="I32"/>
  <c r="G32"/>
  <c r="E32"/>
  <c r="U31"/>
  <c r="S31"/>
  <c r="Q31"/>
  <c r="O31"/>
  <c r="M31"/>
  <c r="K31"/>
  <c r="I31"/>
  <c r="G31"/>
  <c r="E31"/>
  <c r="U30"/>
  <c r="S30"/>
  <c r="Q30"/>
  <c r="O30"/>
  <c r="M30"/>
  <c r="K30"/>
  <c r="I30"/>
  <c r="G30"/>
  <c r="E30"/>
  <c r="U29"/>
  <c r="S29"/>
  <c r="Q29"/>
  <c r="O29"/>
  <c r="M29"/>
  <c r="K29"/>
  <c r="I29"/>
  <c r="G29"/>
  <c r="E29"/>
  <c r="U28"/>
  <c r="S28"/>
  <c r="Q28"/>
  <c r="O28"/>
  <c r="M28"/>
  <c r="K28"/>
  <c r="I28"/>
  <c r="G28"/>
  <c r="E28"/>
  <c r="U27"/>
  <c r="S27"/>
  <c r="Q27"/>
  <c r="O27"/>
  <c r="M27"/>
  <c r="K27"/>
  <c r="I27"/>
  <c r="G27"/>
  <c r="E27"/>
  <c r="U26"/>
  <c r="S26"/>
  <c r="Q26"/>
  <c r="O26"/>
  <c r="M26"/>
  <c r="K26"/>
  <c r="I26"/>
  <c r="G26"/>
  <c r="E26"/>
  <c r="U25"/>
  <c r="S25"/>
  <c r="Q25"/>
  <c r="U24"/>
  <c r="S24"/>
  <c r="Q24"/>
  <c r="U23"/>
  <c r="S23"/>
  <c r="Q23"/>
  <c r="U22"/>
  <c r="S22"/>
  <c r="Q22"/>
  <c r="U21"/>
  <c r="S21"/>
  <c r="Q21"/>
  <c r="U20"/>
  <c r="S20"/>
  <c r="Q20"/>
  <c r="U19"/>
  <c r="S19"/>
  <c r="Q19"/>
  <c r="U18"/>
  <c r="S18"/>
  <c r="Q18"/>
  <c r="U17"/>
  <c r="S17"/>
  <c r="Q17"/>
  <c r="O17"/>
  <c r="M17"/>
  <c r="K17"/>
  <c r="I17"/>
  <c r="G17"/>
  <c r="E17"/>
  <c r="U16"/>
  <c r="S16"/>
  <c r="Q16"/>
  <c r="O16"/>
  <c r="M16"/>
  <c r="K16"/>
  <c r="I16"/>
  <c r="U15"/>
  <c r="S15"/>
  <c r="Q15"/>
  <c r="O15"/>
  <c r="M15"/>
  <c r="K15"/>
  <c r="I15"/>
  <c r="G15"/>
  <c r="E15"/>
  <c r="U14"/>
  <c r="S14"/>
  <c r="Q14"/>
  <c r="O14"/>
  <c r="M14"/>
  <c r="K14"/>
  <c r="I14"/>
  <c r="G14"/>
  <c r="E14"/>
  <c r="U13"/>
  <c r="S13"/>
  <c r="Q13"/>
  <c r="O13"/>
  <c r="M13"/>
  <c r="K13"/>
  <c r="I13"/>
  <c r="G13"/>
  <c r="E13"/>
  <c r="U12"/>
  <c r="S12"/>
  <c r="Q12"/>
  <c r="O12"/>
  <c r="M12"/>
  <c r="K12"/>
  <c r="I12"/>
  <c r="G12"/>
  <c r="E12"/>
  <c r="U11"/>
  <c r="S11"/>
  <c r="Q11"/>
  <c r="O11"/>
  <c r="M11"/>
  <c r="K11"/>
  <c r="I11"/>
  <c r="G11"/>
  <c r="E11"/>
  <c r="U10"/>
  <c r="S10"/>
  <c r="Q10"/>
  <c r="O10"/>
  <c r="M10"/>
  <c r="K10"/>
  <c r="I10"/>
  <c r="G10"/>
  <c r="E10"/>
  <c r="U9"/>
  <c r="S9"/>
  <c r="Q9"/>
  <c r="O9"/>
  <c r="M9"/>
  <c r="K9"/>
  <c r="I9"/>
  <c r="G9"/>
  <c r="E9"/>
  <c r="U8"/>
  <c r="S8"/>
  <c r="Q8"/>
  <c r="O8"/>
  <c r="M8"/>
  <c r="K8"/>
  <c r="I8"/>
  <c r="G8"/>
  <c r="E8"/>
  <c r="U7"/>
  <c r="S7"/>
  <c r="Q7"/>
  <c r="O7"/>
  <c r="M7"/>
  <c r="K7"/>
  <c r="I7"/>
  <c r="G7"/>
  <c r="E7"/>
  <c r="U6"/>
  <c r="S6"/>
  <c r="Q6"/>
  <c r="O6"/>
  <c r="M6"/>
  <c r="K6"/>
  <c r="I6"/>
  <c r="G6"/>
  <c r="E6"/>
  <c r="U5"/>
  <c r="S5"/>
  <c r="Q5"/>
  <c r="O5"/>
  <c r="M5"/>
  <c r="K5"/>
  <c r="I5"/>
  <c r="G5"/>
  <c r="E5"/>
  <c r="U4"/>
  <c r="S4"/>
  <c r="Q4"/>
  <c r="O4"/>
  <c r="M4"/>
  <c r="K4"/>
  <c r="I4"/>
  <c r="G4"/>
  <c r="E4"/>
  <c r="U3"/>
  <c r="S3"/>
  <c r="Q3"/>
  <c r="O3"/>
  <c r="M3"/>
  <c r="K3"/>
  <c r="I3"/>
  <c r="G3"/>
  <c r="E3"/>
</calcChain>
</file>

<file path=xl/sharedStrings.xml><?xml version="1.0" encoding="utf-8"?>
<sst xmlns="http://schemas.openxmlformats.org/spreadsheetml/2006/main" count="54" uniqueCount="47">
  <si>
    <t>Serious offences against the Property</t>
  </si>
  <si>
    <t>Offences</t>
  </si>
  <si>
    <t>% change  06 - 07</t>
  </si>
  <si>
    <t>% change  07 - 08</t>
  </si>
  <si>
    <t>% change  08 - 09</t>
  </si>
  <si>
    <t>% change  09 - 10</t>
  </si>
  <si>
    <t>% change  10 - 11</t>
  </si>
  <si>
    <t>% change  11 - 12</t>
  </si>
  <si>
    <t>% change  12 - 13</t>
  </si>
  <si>
    <t>% change  13 - 14</t>
  </si>
  <si>
    <t>% change  14 - 15</t>
  </si>
  <si>
    <t>OFFENCES RELATING TO PROPERTY</t>
  </si>
  <si>
    <t>Theft of any item over £500 (Theft of mobile and motorcycle of any value is a minor offence see 49c and 49d)</t>
  </si>
  <si>
    <t>Stealing animals of value over €1000 and killing animals with intent to steal</t>
  </si>
  <si>
    <t>Stealing crops, etc.</t>
  </si>
  <si>
    <t>intention of deceiting by Concealing registers, wills, deeds etc.</t>
  </si>
  <si>
    <t>Robbery and extortion 
(the data of the year 2011 are for robberies only)</t>
  </si>
  <si>
    <t>Burglary, housebreaking and similar offences</t>
  </si>
  <si>
    <t>False pretences, cheating etc.</t>
  </si>
  <si>
    <t>Obtaining execution of a security by false pretences</t>
  </si>
  <si>
    <t>Obtaining credit, etc., by false pretences</t>
  </si>
  <si>
    <t>Conspiracy to defraud</t>
  </si>
  <si>
    <t>Fraud on sale or mortgage of property</t>
  </si>
  <si>
    <t>Receiving etc. (over €1000)</t>
  </si>
  <si>
    <t>Frauds by trustees and persons in a position of trust and false accounting</t>
  </si>
  <si>
    <t>Unlawful possession of property</t>
  </si>
  <si>
    <t>Conceals from the purchaser or mortgagee any instrument material to the title or any incumbrance</t>
  </si>
  <si>
    <t>Fraudulent appropriation of power and running water (valid from 2011)</t>
  </si>
  <si>
    <t>Entering upon the property of another armed, with intent to steal (valid from 2011)</t>
  </si>
  <si>
    <t>Extortion (valid from 2011)</t>
  </si>
  <si>
    <t>Directors and officers of corporations or companies fraudulently appropriating property, or keeping fraudulent accounts or falsifying books or accounts  (valid from 2011)</t>
  </si>
  <si>
    <t>False statements by officials of companies  (valid from 2011)</t>
  </si>
  <si>
    <t>Fraudulents false accounting (valid from 2011)</t>
  </si>
  <si>
    <t>False accounting by public officers (valid from 2011)</t>
  </si>
  <si>
    <t>Usury rules and profiteering (valid from 2011)</t>
  </si>
  <si>
    <t>MALICIOUS INJURIES TO PROPERTY</t>
  </si>
  <si>
    <t>Arson / Attempt to commit arson</t>
  </si>
  <si>
    <t>Setting or attempt to set fire to crops and growing plants</t>
  </si>
  <si>
    <t>Casting or attempt to cast away ships</t>
  </si>
  <si>
    <t>Injuring animals which its value are over €1000</t>
  </si>
  <si>
    <t>Malicious injury</t>
  </si>
  <si>
    <t>Attempt to destroy property by explosives</t>
  </si>
  <si>
    <t>Threats to burn</t>
  </si>
  <si>
    <t>Source: Analysis and Statistics Office</t>
  </si>
  <si>
    <t>Theft and Burglary offences</t>
  </si>
  <si>
    <t>Serious Theft</t>
  </si>
  <si>
    <t>Minor Theft</t>
  </si>
</sst>
</file>

<file path=xl/styles.xml><?xml version="1.0" encoding="utf-8"?>
<styleSheet xmlns="http://schemas.openxmlformats.org/spreadsheetml/2006/main">
  <numFmts count="1">
    <numFmt numFmtId="44" formatCode="_(&quot;€&quot;* #,##0.00_);_(&quot;€&quot;* \(#,##0.00\);_(&quot;€&quot;* &quot;-&quot;??_);_(@_)"/>
  </numFmts>
  <fonts count="13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u/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b/>
      <i/>
      <sz val="8"/>
      <name val="Tahoma"/>
      <family val="2"/>
      <charset val="161"/>
    </font>
    <font>
      <u/>
      <sz val="10"/>
      <color indexed="12"/>
      <name val="Arial"/>
      <family val="2"/>
      <charset val="161"/>
    </font>
    <font>
      <sz val="1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2" fillId="0" borderId="0" xfId="2"/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right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textRotation="90"/>
    </xf>
    <xf numFmtId="0" fontId="7" fillId="4" borderId="2" xfId="3" applyFont="1" applyFill="1" applyBorder="1" applyAlignment="1">
      <alignment vertical="top" wrapText="1"/>
    </xf>
    <xf numFmtId="0" fontId="8" fillId="0" borderId="2" xfId="3" applyFont="1" applyBorder="1" applyAlignment="1">
      <alignment horizontal="right" vertical="top" wrapText="1"/>
    </xf>
    <xf numFmtId="9" fontId="8" fillId="3" borderId="2" xfId="1" applyFont="1" applyFill="1" applyBorder="1" applyAlignment="1">
      <alignment horizontal="right" vertical="top" wrapText="1"/>
    </xf>
    <xf numFmtId="9" fontId="8" fillId="3" borderId="2" xfId="4" applyFont="1" applyFill="1" applyBorder="1" applyAlignment="1">
      <alignment horizontal="right" vertical="top" wrapText="1"/>
    </xf>
    <xf numFmtId="0" fontId="7" fillId="2" borderId="4" xfId="3" applyFont="1" applyFill="1" applyBorder="1" applyAlignment="1">
      <alignment horizontal="center" vertical="center" textRotation="90"/>
    </xf>
    <xf numFmtId="0" fontId="7" fillId="4" borderId="3" xfId="3" applyFont="1" applyFill="1" applyBorder="1" applyAlignment="1">
      <alignment vertical="top" wrapText="1"/>
    </xf>
    <xf numFmtId="0" fontId="8" fillId="0" borderId="3" xfId="3" applyFont="1" applyBorder="1" applyAlignment="1">
      <alignment horizontal="right" vertical="top" wrapText="1"/>
    </xf>
    <xf numFmtId="9" fontId="8" fillId="3" borderId="3" xfId="1" applyFont="1" applyFill="1" applyBorder="1" applyAlignment="1">
      <alignment horizontal="right" vertical="top" wrapText="1"/>
    </xf>
    <xf numFmtId="9" fontId="8" fillId="3" borderId="3" xfId="4" applyFont="1" applyFill="1" applyBorder="1" applyAlignment="1">
      <alignment horizontal="right" vertical="top" wrapText="1"/>
    </xf>
    <xf numFmtId="0" fontId="7" fillId="4" borderId="4" xfId="3" applyFont="1" applyFill="1" applyBorder="1" applyAlignment="1">
      <alignment vertical="top" wrapText="1"/>
    </xf>
    <xf numFmtId="0" fontId="8" fillId="0" borderId="4" xfId="3" applyFont="1" applyBorder="1" applyAlignment="1">
      <alignment horizontal="right" vertical="top" wrapText="1"/>
    </xf>
    <xf numFmtId="9" fontId="8" fillId="3" borderId="4" xfId="1" applyFont="1" applyFill="1" applyBorder="1" applyAlignment="1">
      <alignment horizontal="right" vertical="top" wrapText="1"/>
    </xf>
    <xf numFmtId="9" fontId="8" fillId="3" borderId="4" xfId="4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textRotation="90"/>
    </xf>
    <xf numFmtId="0" fontId="7" fillId="4" borderId="6" xfId="3" applyFont="1" applyFill="1" applyBorder="1" applyAlignment="1">
      <alignment vertical="top" wrapText="1"/>
    </xf>
    <xf numFmtId="0" fontId="8" fillId="0" borderId="6" xfId="3" applyFont="1" applyBorder="1" applyAlignment="1">
      <alignment horizontal="right" vertical="top" wrapText="1"/>
    </xf>
    <xf numFmtId="9" fontId="8" fillId="3" borderId="6" xfId="1" applyFont="1" applyFill="1" applyBorder="1" applyAlignment="1">
      <alignment horizontal="right" vertical="top" wrapText="1"/>
    </xf>
    <xf numFmtId="0" fontId="8" fillId="0" borderId="7" xfId="3" applyFont="1" applyBorder="1" applyAlignment="1">
      <alignment horizontal="right" vertical="top" wrapText="1"/>
    </xf>
    <xf numFmtId="9" fontId="8" fillId="3" borderId="7" xfId="4" applyFont="1" applyFill="1" applyBorder="1" applyAlignment="1">
      <alignment horizontal="right" vertical="top" wrapText="1"/>
    </xf>
    <xf numFmtId="0" fontId="7" fillId="4" borderId="8" xfId="3" applyFont="1" applyFill="1" applyBorder="1" applyAlignment="1">
      <alignment vertical="top" wrapText="1"/>
    </xf>
    <xf numFmtId="0" fontId="8" fillId="0" borderId="8" xfId="3" applyFont="1" applyBorder="1" applyAlignment="1">
      <alignment horizontal="right" vertical="top" wrapText="1"/>
    </xf>
    <xf numFmtId="9" fontId="8" fillId="3" borderId="8" xfId="1" applyFont="1" applyFill="1" applyBorder="1" applyAlignment="1">
      <alignment horizontal="right" vertical="top" wrapText="1"/>
    </xf>
    <xf numFmtId="9" fontId="8" fillId="3" borderId="8" xfId="4" applyFont="1" applyFill="1" applyBorder="1" applyAlignment="1">
      <alignment horizontal="right" vertical="top" wrapText="1"/>
    </xf>
    <xf numFmtId="0" fontId="7" fillId="2" borderId="8" xfId="3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vertical="center"/>
    </xf>
    <xf numFmtId="0" fontId="8" fillId="0" borderId="2" xfId="3" applyFont="1" applyFill="1" applyBorder="1" applyAlignment="1">
      <alignment horizontal="right" vertical="top" wrapText="1"/>
    </xf>
  </cellXfs>
  <cellStyles count="20">
    <cellStyle name="Currency 2" xfId="5"/>
    <cellStyle name="Currency 2 2" xfId="6"/>
    <cellStyle name="Hyperlink 2" xfId="7"/>
    <cellStyle name="Normal" xfId="0" builtinId="0"/>
    <cellStyle name="Normal 2" xfId="8"/>
    <cellStyle name="Normal 3" xfId="9"/>
    <cellStyle name="Normal 3 2" xfId="10"/>
    <cellStyle name="Normal 4" xfId="11"/>
    <cellStyle name="Normal 5" xfId="12"/>
    <cellStyle name="Normal 5 2" xfId="13"/>
    <cellStyle name="Normal 6" xfId="14"/>
    <cellStyle name="Normal 7" xfId="15"/>
    <cellStyle name="Normal 7 2" xfId="16"/>
    <cellStyle name="Normal 8" xfId="17"/>
    <cellStyle name="Normal_SHEET_1" xfId="2"/>
    <cellStyle name="Normal_Stoixeia gia dimosiografiki diaskepsi TAE 24_2_06" xfId="3"/>
    <cellStyle name="Percent" xfId="1" builtinId="5"/>
    <cellStyle name="Percent 2" xfId="4"/>
    <cellStyle name="Percent 2 2" xfId="18"/>
    <cellStyle name="Percent 3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</sheetPr>
  <dimension ref="A1:U39"/>
  <sheetViews>
    <sheetView tabSelected="1" view="pageBreakPreview" topLeftCell="A4" zoomScale="60" zoomScaleNormal="100" workbookViewId="0">
      <selection activeCell="Z4" sqref="Z4:AA14"/>
    </sheetView>
  </sheetViews>
  <sheetFormatPr defaultRowHeight="12.75"/>
  <cols>
    <col min="1" max="1" width="4.28515625" style="2" customWidth="1"/>
    <col min="2" max="2" width="41.85546875" style="2" customWidth="1"/>
    <col min="3" max="4" width="6.5703125" style="2" hidden="1" customWidth="1"/>
    <col min="5" max="5" width="10" style="2" hidden="1" customWidth="1"/>
    <col min="6" max="6" width="6.5703125" style="2" hidden="1" customWidth="1"/>
    <col min="7" max="7" width="10" style="2" hidden="1" customWidth="1"/>
    <col min="8" max="8" width="6.5703125" style="2" hidden="1" customWidth="1"/>
    <col min="9" max="9" width="10.140625" style="2" hidden="1" customWidth="1"/>
    <col min="10" max="10" width="6.5703125" style="2" hidden="1" customWidth="1"/>
    <col min="11" max="11" width="8.7109375" style="2" hidden="1" customWidth="1"/>
    <col min="12" max="12" width="6.5703125" style="2" hidden="1" customWidth="1"/>
    <col min="13" max="13" width="8.7109375" style="2" hidden="1" customWidth="1"/>
    <col min="14" max="14" width="6.5703125" style="2" customWidth="1"/>
    <col min="15" max="15" width="8.7109375" style="2" hidden="1" customWidth="1"/>
    <col min="16" max="16" width="6.5703125" style="2" customWidth="1"/>
    <col min="17" max="17" width="8.7109375" style="2" customWidth="1"/>
    <col min="18" max="18" width="6.5703125" style="2" customWidth="1"/>
    <col min="19" max="19" width="8.7109375" style="2" customWidth="1"/>
    <col min="20" max="20" width="6.5703125" style="2" customWidth="1"/>
    <col min="21" max="21" width="8.7109375" style="2" customWidth="1"/>
    <col min="22" max="16384" width="9.140625" style="2"/>
  </cols>
  <sheetData>
    <row r="1" spans="1:21" ht="2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2.25" customHeight="1">
      <c r="A2" s="3"/>
      <c r="B2" s="3" t="s">
        <v>1</v>
      </c>
      <c r="C2" s="4">
        <v>2006</v>
      </c>
      <c r="D2" s="4">
        <v>2007</v>
      </c>
      <c r="E2" s="5" t="s">
        <v>2</v>
      </c>
      <c r="F2" s="4">
        <v>2008</v>
      </c>
      <c r="G2" s="5" t="s">
        <v>3</v>
      </c>
      <c r="H2" s="4">
        <v>2009</v>
      </c>
      <c r="I2" s="5" t="s">
        <v>4</v>
      </c>
      <c r="J2" s="4">
        <v>2010</v>
      </c>
      <c r="K2" s="6" t="s">
        <v>5</v>
      </c>
      <c r="L2" s="4">
        <v>2011</v>
      </c>
      <c r="M2" s="5" t="s">
        <v>6</v>
      </c>
      <c r="N2" s="4">
        <v>2012</v>
      </c>
      <c r="O2" s="5" t="s">
        <v>7</v>
      </c>
      <c r="P2" s="4">
        <v>2013</v>
      </c>
      <c r="Q2" s="5" t="s">
        <v>8</v>
      </c>
      <c r="R2" s="4">
        <v>2014</v>
      </c>
      <c r="S2" s="5" t="s">
        <v>9</v>
      </c>
      <c r="T2" s="4">
        <v>2015</v>
      </c>
      <c r="U2" s="5" t="s">
        <v>10</v>
      </c>
    </row>
    <row r="3" spans="1:21" ht="36.75" customHeight="1">
      <c r="A3" s="7" t="s">
        <v>11</v>
      </c>
      <c r="B3" s="8" t="s">
        <v>12</v>
      </c>
      <c r="C3" s="9">
        <v>1590</v>
      </c>
      <c r="D3" s="9">
        <v>1650</v>
      </c>
      <c r="E3" s="10">
        <f t="shared" ref="E3:E15" si="0">IF(C3=0,"-",(D3-C3)/C3)</f>
        <v>3.7735849056603772E-2</v>
      </c>
      <c r="F3" s="9">
        <v>1391</v>
      </c>
      <c r="G3" s="10">
        <f t="shared" ref="G3:G15" si="1">IF(D3=0,"-",(F3-D3)/D3)</f>
        <v>-0.15696969696969698</v>
      </c>
      <c r="H3" s="9">
        <v>1260</v>
      </c>
      <c r="I3" s="10">
        <f t="shared" ref="I3:I31" si="2">IF(F3=0,"-",(H3-F3)/F3)</f>
        <v>-9.417685118619698E-2</v>
      </c>
      <c r="J3" s="9">
        <v>1646</v>
      </c>
      <c r="K3" s="10">
        <f t="shared" ref="K3:K31" si="3">IF(H3=0,"-",(J3-H3)/H3)</f>
        <v>0.30634920634920637</v>
      </c>
      <c r="L3" s="9">
        <v>1669</v>
      </c>
      <c r="M3" s="10">
        <f t="shared" ref="M3:M31" si="4">IF(J3=0,"-",(L3-J3)/J3)</f>
        <v>1.3973268529769137E-2</v>
      </c>
      <c r="N3" s="9">
        <v>1536</v>
      </c>
      <c r="O3" s="10">
        <f t="shared" ref="O3:O17" si="5">IF(L3=0,"-",(N3-L3)/L3)</f>
        <v>-7.9688436189334938E-2</v>
      </c>
      <c r="P3" s="9">
        <v>1228</v>
      </c>
      <c r="Q3" s="11">
        <f>IF(N3=0,"-",(P3-N3)/N3)</f>
        <v>-0.20052083333333334</v>
      </c>
      <c r="R3" s="9">
        <v>947</v>
      </c>
      <c r="S3" s="11">
        <f>IF(P3=0,"-",(R3-P3)/P3)</f>
        <v>-0.22882736156351791</v>
      </c>
      <c r="T3" s="9">
        <v>904</v>
      </c>
      <c r="U3" s="11">
        <f>IF(R3=0,"-",(T3-R3)/R3)</f>
        <v>-4.5406546990496302E-2</v>
      </c>
    </row>
    <row r="4" spans="1:21" ht="25.5" customHeight="1">
      <c r="A4" s="12"/>
      <c r="B4" s="8" t="s">
        <v>13</v>
      </c>
      <c r="C4" s="9">
        <v>17</v>
      </c>
      <c r="D4" s="9">
        <v>17</v>
      </c>
      <c r="E4" s="10">
        <f t="shared" si="0"/>
        <v>0</v>
      </c>
      <c r="F4" s="9">
        <v>14</v>
      </c>
      <c r="G4" s="10">
        <f t="shared" si="1"/>
        <v>-0.17647058823529413</v>
      </c>
      <c r="H4" s="9">
        <v>25</v>
      </c>
      <c r="I4" s="10">
        <f t="shared" si="2"/>
        <v>0.7857142857142857</v>
      </c>
      <c r="J4" s="9">
        <v>24</v>
      </c>
      <c r="K4" s="10">
        <f t="shared" si="3"/>
        <v>-0.04</v>
      </c>
      <c r="L4" s="9">
        <v>18</v>
      </c>
      <c r="M4" s="10">
        <f t="shared" si="4"/>
        <v>-0.25</v>
      </c>
      <c r="N4" s="9">
        <v>14</v>
      </c>
      <c r="O4" s="10">
        <f t="shared" si="5"/>
        <v>-0.22222222222222221</v>
      </c>
      <c r="P4" s="9">
        <v>17</v>
      </c>
      <c r="Q4" s="11">
        <f t="shared" ref="Q4:Q31" si="6">IF(N4=0,"-",(P4-N4)/N4)</f>
        <v>0.21428571428571427</v>
      </c>
      <c r="R4" s="9">
        <v>19</v>
      </c>
      <c r="S4" s="11">
        <f t="shared" ref="S4:S31" si="7">IF(P4=0,"-",(R4-P4)/P4)</f>
        <v>0.11764705882352941</v>
      </c>
      <c r="T4" s="9">
        <v>14</v>
      </c>
      <c r="U4" s="11">
        <f t="shared" ref="U4:U31" si="8">IF(R4=0,"-",(T4-R4)/R4)</f>
        <v>-0.26315789473684209</v>
      </c>
    </row>
    <row r="5" spans="1:21" ht="18" customHeight="1">
      <c r="A5" s="12"/>
      <c r="B5" s="8" t="s">
        <v>14</v>
      </c>
      <c r="C5" s="9">
        <v>0</v>
      </c>
      <c r="D5" s="9">
        <v>0</v>
      </c>
      <c r="E5" s="10" t="str">
        <f t="shared" si="0"/>
        <v>-</v>
      </c>
      <c r="F5" s="9">
        <v>0</v>
      </c>
      <c r="G5" s="10" t="str">
        <f t="shared" si="1"/>
        <v>-</v>
      </c>
      <c r="H5" s="9">
        <v>0</v>
      </c>
      <c r="I5" s="10" t="str">
        <f t="shared" si="2"/>
        <v>-</v>
      </c>
      <c r="J5" s="9">
        <v>0</v>
      </c>
      <c r="K5" s="10" t="str">
        <f t="shared" si="3"/>
        <v>-</v>
      </c>
      <c r="L5" s="9">
        <v>0</v>
      </c>
      <c r="M5" s="10" t="str">
        <f t="shared" si="4"/>
        <v>-</v>
      </c>
      <c r="N5" s="9">
        <v>0</v>
      </c>
      <c r="O5" s="10" t="str">
        <f t="shared" si="5"/>
        <v>-</v>
      </c>
      <c r="P5" s="9">
        <v>0</v>
      </c>
      <c r="Q5" s="11" t="str">
        <f t="shared" si="6"/>
        <v>-</v>
      </c>
      <c r="R5" s="9">
        <v>0</v>
      </c>
      <c r="S5" s="11" t="str">
        <f t="shared" si="7"/>
        <v>-</v>
      </c>
      <c r="T5" s="9">
        <v>0</v>
      </c>
      <c r="U5" s="11" t="str">
        <f t="shared" si="8"/>
        <v>-</v>
      </c>
    </row>
    <row r="6" spans="1:21" ht="23.25" customHeight="1">
      <c r="A6" s="12"/>
      <c r="B6" s="8" t="s">
        <v>15</v>
      </c>
      <c r="C6" s="9">
        <v>0</v>
      </c>
      <c r="D6" s="9">
        <v>0</v>
      </c>
      <c r="E6" s="10" t="str">
        <f t="shared" si="0"/>
        <v>-</v>
      </c>
      <c r="F6" s="9">
        <v>0</v>
      </c>
      <c r="G6" s="10" t="str">
        <f t="shared" si="1"/>
        <v>-</v>
      </c>
      <c r="H6" s="9">
        <v>1</v>
      </c>
      <c r="I6" s="10" t="str">
        <f t="shared" si="2"/>
        <v>-</v>
      </c>
      <c r="J6" s="9">
        <v>0</v>
      </c>
      <c r="K6" s="10">
        <f t="shared" si="3"/>
        <v>-1</v>
      </c>
      <c r="L6" s="9">
        <v>0</v>
      </c>
      <c r="M6" s="10" t="str">
        <f t="shared" si="4"/>
        <v>-</v>
      </c>
      <c r="N6" s="9">
        <v>0</v>
      </c>
      <c r="O6" s="10" t="str">
        <f t="shared" si="5"/>
        <v>-</v>
      </c>
      <c r="P6" s="9">
        <v>0</v>
      </c>
      <c r="Q6" s="11" t="str">
        <f t="shared" si="6"/>
        <v>-</v>
      </c>
      <c r="R6" s="9">
        <v>0</v>
      </c>
      <c r="S6" s="11" t="str">
        <f t="shared" si="7"/>
        <v>-</v>
      </c>
      <c r="T6" s="9">
        <v>0</v>
      </c>
      <c r="U6" s="11" t="str">
        <f t="shared" si="8"/>
        <v>-</v>
      </c>
    </row>
    <row r="7" spans="1:21" ht="23.25" customHeight="1">
      <c r="A7" s="12"/>
      <c r="B7" s="8" t="s">
        <v>16</v>
      </c>
      <c r="C7" s="9">
        <v>80</v>
      </c>
      <c r="D7" s="9">
        <v>74</v>
      </c>
      <c r="E7" s="10">
        <f t="shared" si="0"/>
        <v>-7.4999999999999997E-2</v>
      </c>
      <c r="F7" s="9">
        <v>71</v>
      </c>
      <c r="G7" s="10">
        <f t="shared" si="1"/>
        <v>-4.0540540540540543E-2</v>
      </c>
      <c r="H7" s="9">
        <v>142</v>
      </c>
      <c r="I7" s="10">
        <f t="shared" si="2"/>
        <v>1</v>
      </c>
      <c r="J7" s="9">
        <v>156</v>
      </c>
      <c r="K7" s="10">
        <f t="shared" si="3"/>
        <v>9.8591549295774641E-2</v>
      </c>
      <c r="L7" s="9">
        <v>130</v>
      </c>
      <c r="M7" s="10">
        <f t="shared" si="4"/>
        <v>-0.16666666666666666</v>
      </c>
      <c r="N7" s="9">
        <v>158</v>
      </c>
      <c r="O7" s="10">
        <f t="shared" si="5"/>
        <v>0.2153846153846154</v>
      </c>
      <c r="P7" s="9">
        <v>142</v>
      </c>
      <c r="Q7" s="11">
        <f t="shared" si="6"/>
        <v>-0.10126582278481013</v>
      </c>
      <c r="R7" s="9">
        <v>90</v>
      </c>
      <c r="S7" s="11">
        <f t="shared" si="7"/>
        <v>-0.36619718309859156</v>
      </c>
      <c r="T7" s="9">
        <v>78</v>
      </c>
      <c r="U7" s="11">
        <f t="shared" si="8"/>
        <v>-0.13333333333333333</v>
      </c>
    </row>
    <row r="8" spans="1:21" ht="18" customHeight="1">
      <c r="A8" s="12"/>
      <c r="B8" s="8" t="s">
        <v>17</v>
      </c>
      <c r="C8" s="9">
        <v>3068</v>
      </c>
      <c r="D8" s="9">
        <v>2642</v>
      </c>
      <c r="E8" s="10">
        <f t="shared" si="0"/>
        <v>-0.13885267275097785</v>
      </c>
      <c r="F8" s="9">
        <v>2587</v>
      </c>
      <c r="G8" s="10">
        <f t="shared" si="1"/>
        <v>-2.0817562452687358E-2</v>
      </c>
      <c r="H8" s="9">
        <v>2504</v>
      </c>
      <c r="I8" s="10">
        <f t="shared" si="2"/>
        <v>-3.2083494395052183E-2</v>
      </c>
      <c r="J8" s="9">
        <v>3232</v>
      </c>
      <c r="K8" s="10">
        <f t="shared" si="3"/>
        <v>0.29073482428115016</v>
      </c>
      <c r="L8" s="9">
        <v>3379</v>
      </c>
      <c r="M8" s="10">
        <f t="shared" si="4"/>
        <v>4.5482673267326731E-2</v>
      </c>
      <c r="N8" s="9">
        <v>2953</v>
      </c>
      <c r="O8" s="10">
        <f t="shared" si="5"/>
        <v>-0.1260728026043208</v>
      </c>
      <c r="P8" s="9">
        <v>2676</v>
      </c>
      <c r="Q8" s="11">
        <f t="shared" si="6"/>
        <v>-9.3802912292583807E-2</v>
      </c>
      <c r="R8" s="9">
        <v>2333</v>
      </c>
      <c r="S8" s="11">
        <f t="shared" si="7"/>
        <v>-0.12817638266068759</v>
      </c>
      <c r="T8" s="9">
        <v>1948</v>
      </c>
      <c r="U8" s="11">
        <f t="shared" si="8"/>
        <v>-0.16502357479639948</v>
      </c>
    </row>
    <row r="9" spans="1:21" ht="18" customHeight="1">
      <c r="A9" s="12"/>
      <c r="B9" s="8" t="s">
        <v>18</v>
      </c>
      <c r="C9" s="9">
        <v>131</v>
      </c>
      <c r="D9" s="9">
        <v>141</v>
      </c>
      <c r="E9" s="10">
        <f t="shared" si="0"/>
        <v>7.6335877862595422E-2</v>
      </c>
      <c r="F9" s="9">
        <v>153</v>
      </c>
      <c r="G9" s="10">
        <f t="shared" si="1"/>
        <v>8.5106382978723402E-2</v>
      </c>
      <c r="H9" s="9">
        <v>161</v>
      </c>
      <c r="I9" s="10">
        <f t="shared" si="2"/>
        <v>5.2287581699346407E-2</v>
      </c>
      <c r="J9" s="9">
        <v>233</v>
      </c>
      <c r="K9" s="10">
        <f t="shared" si="3"/>
        <v>0.44720496894409939</v>
      </c>
      <c r="L9" s="9">
        <v>161</v>
      </c>
      <c r="M9" s="10">
        <f t="shared" si="4"/>
        <v>-0.30901287553648071</v>
      </c>
      <c r="N9" s="9">
        <v>199</v>
      </c>
      <c r="O9" s="10">
        <f t="shared" si="5"/>
        <v>0.2360248447204969</v>
      </c>
      <c r="P9" s="9">
        <v>182</v>
      </c>
      <c r="Q9" s="11">
        <f t="shared" si="6"/>
        <v>-8.5427135678391955E-2</v>
      </c>
      <c r="R9" s="9">
        <v>119</v>
      </c>
      <c r="S9" s="11">
        <f t="shared" si="7"/>
        <v>-0.34615384615384615</v>
      </c>
      <c r="T9" s="9">
        <v>97</v>
      </c>
      <c r="U9" s="11">
        <f t="shared" si="8"/>
        <v>-0.18487394957983194</v>
      </c>
    </row>
    <row r="10" spans="1:21" ht="30" customHeight="1">
      <c r="A10" s="12"/>
      <c r="B10" s="8" t="s">
        <v>19</v>
      </c>
      <c r="C10" s="9">
        <v>2</v>
      </c>
      <c r="D10" s="9">
        <v>1</v>
      </c>
      <c r="E10" s="10">
        <f t="shared" si="0"/>
        <v>-0.5</v>
      </c>
      <c r="F10" s="9">
        <v>3</v>
      </c>
      <c r="G10" s="10">
        <f t="shared" si="1"/>
        <v>2</v>
      </c>
      <c r="H10" s="9">
        <v>0</v>
      </c>
      <c r="I10" s="10">
        <f t="shared" si="2"/>
        <v>-1</v>
      </c>
      <c r="J10" s="9">
        <v>0</v>
      </c>
      <c r="K10" s="10" t="str">
        <f t="shared" si="3"/>
        <v>-</v>
      </c>
      <c r="L10" s="9">
        <v>2</v>
      </c>
      <c r="M10" s="10" t="str">
        <f t="shared" si="4"/>
        <v>-</v>
      </c>
      <c r="N10" s="9">
        <v>1</v>
      </c>
      <c r="O10" s="10">
        <f t="shared" si="5"/>
        <v>-0.5</v>
      </c>
      <c r="P10" s="9">
        <v>2</v>
      </c>
      <c r="Q10" s="11">
        <f t="shared" si="6"/>
        <v>1</v>
      </c>
      <c r="R10" s="9">
        <v>0</v>
      </c>
      <c r="S10" s="11">
        <f t="shared" si="7"/>
        <v>-1</v>
      </c>
      <c r="T10" s="9">
        <v>2</v>
      </c>
      <c r="U10" s="11" t="str">
        <f t="shared" si="8"/>
        <v>-</v>
      </c>
    </row>
    <row r="11" spans="1:21" ht="18" customHeight="1">
      <c r="A11" s="12"/>
      <c r="B11" s="8" t="s">
        <v>20</v>
      </c>
      <c r="C11" s="9">
        <v>30</v>
      </c>
      <c r="D11" s="9">
        <v>22</v>
      </c>
      <c r="E11" s="10">
        <f t="shared" si="0"/>
        <v>-0.26666666666666666</v>
      </c>
      <c r="F11" s="9">
        <v>21</v>
      </c>
      <c r="G11" s="10">
        <f t="shared" si="1"/>
        <v>-4.5454545454545456E-2</v>
      </c>
      <c r="H11" s="9">
        <v>15</v>
      </c>
      <c r="I11" s="10">
        <f t="shared" si="2"/>
        <v>-0.2857142857142857</v>
      </c>
      <c r="J11" s="9">
        <v>12</v>
      </c>
      <c r="K11" s="10">
        <f t="shared" si="3"/>
        <v>-0.2</v>
      </c>
      <c r="L11" s="9">
        <v>31</v>
      </c>
      <c r="M11" s="10">
        <f t="shared" si="4"/>
        <v>1.5833333333333333</v>
      </c>
      <c r="N11" s="9">
        <v>25</v>
      </c>
      <c r="O11" s="10">
        <f t="shared" si="5"/>
        <v>-0.19354838709677419</v>
      </c>
      <c r="P11" s="9">
        <v>22</v>
      </c>
      <c r="Q11" s="11">
        <f t="shared" si="6"/>
        <v>-0.12</v>
      </c>
      <c r="R11" s="9">
        <v>23</v>
      </c>
      <c r="S11" s="11">
        <f t="shared" si="7"/>
        <v>4.5454545454545456E-2</v>
      </c>
      <c r="T11" s="9">
        <v>32</v>
      </c>
      <c r="U11" s="11">
        <f t="shared" si="8"/>
        <v>0.39130434782608697</v>
      </c>
    </row>
    <row r="12" spans="1:21" ht="18" customHeight="1">
      <c r="A12" s="12"/>
      <c r="B12" s="8" t="s">
        <v>21</v>
      </c>
      <c r="C12" s="9">
        <v>0</v>
      </c>
      <c r="D12" s="9">
        <v>0</v>
      </c>
      <c r="E12" s="10" t="str">
        <f t="shared" si="0"/>
        <v>-</v>
      </c>
      <c r="F12" s="9">
        <v>0</v>
      </c>
      <c r="G12" s="10" t="str">
        <f t="shared" si="1"/>
        <v>-</v>
      </c>
      <c r="H12" s="9">
        <v>0</v>
      </c>
      <c r="I12" s="10" t="str">
        <f t="shared" si="2"/>
        <v>-</v>
      </c>
      <c r="J12" s="9">
        <v>0</v>
      </c>
      <c r="K12" s="10" t="str">
        <f t="shared" si="3"/>
        <v>-</v>
      </c>
      <c r="L12" s="9">
        <v>0</v>
      </c>
      <c r="M12" s="10" t="str">
        <f t="shared" si="4"/>
        <v>-</v>
      </c>
      <c r="N12" s="9">
        <v>2</v>
      </c>
      <c r="O12" s="10" t="str">
        <f t="shared" si="5"/>
        <v>-</v>
      </c>
      <c r="P12" s="9">
        <v>0</v>
      </c>
      <c r="Q12" s="11">
        <f t="shared" si="6"/>
        <v>-1</v>
      </c>
      <c r="R12" s="9">
        <v>1</v>
      </c>
      <c r="S12" s="11" t="str">
        <f t="shared" si="7"/>
        <v>-</v>
      </c>
      <c r="T12" s="9">
        <v>1</v>
      </c>
      <c r="U12" s="11">
        <f t="shared" si="8"/>
        <v>0</v>
      </c>
    </row>
    <row r="13" spans="1:21" ht="18" customHeight="1">
      <c r="A13" s="12"/>
      <c r="B13" s="8" t="s">
        <v>22</v>
      </c>
      <c r="C13" s="9">
        <v>12</v>
      </c>
      <c r="D13" s="9">
        <v>6</v>
      </c>
      <c r="E13" s="10">
        <f t="shared" si="0"/>
        <v>-0.5</v>
      </c>
      <c r="F13" s="9">
        <v>3</v>
      </c>
      <c r="G13" s="10">
        <f t="shared" si="1"/>
        <v>-0.5</v>
      </c>
      <c r="H13" s="9">
        <v>4</v>
      </c>
      <c r="I13" s="10">
        <f t="shared" si="2"/>
        <v>0.33333333333333331</v>
      </c>
      <c r="J13" s="9">
        <v>9</v>
      </c>
      <c r="K13" s="10">
        <f t="shared" si="3"/>
        <v>1.25</v>
      </c>
      <c r="L13" s="9">
        <v>4</v>
      </c>
      <c r="M13" s="10">
        <f t="shared" si="4"/>
        <v>-0.55555555555555558</v>
      </c>
      <c r="N13" s="9">
        <v>10</v>
      </c>
      <c r="O13" s="10">
        <f t="shared" si="5"/>
        <v>1.5</v>
      </c>
      <c r="P13" s="9">
        <v>3</v>
      </c>
      <c r="Q13" s="11">
        <f t="shared" si="6"/>
        <v>-0.7</v>
      </c>
      <c r="R13" s="9">
        <v>7</v>
      </c>
      <c r="S13" s="11">
        <f t="shared" si="7"/>
        <v>1.3333333333333333</v>
      </c>
      <c r="T13" s="9">
        <v>6</v>
      </c>
      <c r="U13" s="11">
        <f t="shared" si="8"/>
        <v>-0.14285714285714285</v>
      </c>
    </row>
    <row r="14" spans="1:21" ht="18" customHeight="1">
      <c r="A14" s="12"/>
      <c r="B14" s="13" t="s">
        <v>23</v>
      </c>
      <c r="C14" s="14">
        <v>53</v>
      </c>
      <c r="D14" s="14">
        <v>33</v>
      </c>
      <c r="E14" s="15">
        <f t="shared" si="0"/>
        <v>-0.37735849056603776</v>
      </c>
      <c r="F14" s="14">
        <v>24</v>
      </c>
      <c r="G14" s="15">
        <f t="shared" si="1"/>
        <v>-0.27272727272727271</v>
      </c>
      <c r="H14" s="14">
        <v>18</v>
      </c>
      <c r="I14" s="15">
        <f t="shared" si="2"/>
        <v>-0.25</v>
      </c>
      <c r="J14" s="14">
        <v>21</v>
      </c>
      <c r="K14" s="15">
        <f t="shared" si="3"/>
        <v>0.16666666666666666</v>
      </c>
      <c r="L14" s="14">
        <v>17</v>
      </c>
      <c r="M14" s="15">
        <f t="shared" si="4"/>
        <v>-0.19047619047619047</v>
      </c>
      <c r="N14" s="14">
        <v>24</v>
      </c>
      <c r="O14" s="15">
        <f t="shared" si="5"/>
        <v>0.41176470588235292</v>
      </c>
      <c r="P14" s="14">
        <v>40</v>
      </c>
      <c r="Q14" s="16">
        <f t="shared" si="6"/>
        <v>0.66666666666666663</v>
      </c>
      <c r="R14" s="14">
        <v>34</v>
      </c>
      <c r="S14" s="16">
        <f t="shared" si="7"/>
        <v>-0.15</v>
      </c>
      <c r="T14" s="14">
        <v>20</v>
      </c>
      <c r="U14" s="16">
        <f t="shared" si="8"/>
        <v>-0.41176470588235292</v>
      </c>
    </row>
    <row r="15" spans="1:21" ht="25.5" customHeight="1">
      <c r="A15" s="12"/>
      <c r="B15" s="13" t="s">
        <v>24</v>
      </c>
      <c r="C15" s="14">
        <v>1</v>
      </c>
      <c r="D15" s="14">
        <v>0</v>
      </c>
      <c r="E15" s="15">
        <f t="shared" si="0"/>
        <v>-1</v>
      </c>
      <c r="F15" s="14">
        <v>4</v>
      </c>
      <c r="G15" s="15" t="str">
        <f t="shared" si="1"/>
        <v>-</v>
      </c>
      <c r="H15" s="14">
        <v>0</v>
      </c>
      <c r="I15" s="15">
        <f t="shared" si="2"/>
        <v>-1</v>
      </c>
      <c r="J15" s="14">
        <v>0</v>
      </c>
      <c r="K15" s="15" t="str">
        <f t="shared" si="3"/>
        <v>-</v>
      </c>
      <c r="L15" s="14">
        <v>0</v>
      </c>
      <c r="M15" s="15" t="str">
        <f t="shared" si="4"/>
        <v>-</v>
      </c>
      <c r="N15" s="14">
        <v>0</v>
      </c>
      <c r="O15" s="15" t="str">
        <f t="shared" si="5"/>
        <v>-</v>
      </c>
      <c r="P15" s="14">
        <v>0</v>
      </c>
      <c r="Q15" s="16" t="str">
        <f t="shared" si="6"/>
        <v>-</v>
      </c>
      <c r="R15" s="14">
        <v>0</v>
      </c>
      <c r="S15" s="16" t="str">
        <f t="shared" si="7"/>
        <v>-</v>
      </c>
      <c r="T15" s="14">
        <v>1</v>
      </c>
      <c r="U15" s="16" t="str">
        <f t="shared" si="8"/>
        <v>-</v>
      </c>
    </row>
    <row r="16" spans="1:21" ht="18" customHeight="1">
      <c r="A16" s="12"/>
      <c r="B16" s="8" t="s">
        <v>25</v>
      </c>
      <c r="C16" s="9"/>
      <c r="D16" s="9">
        <v>14</v>
      </c>
      <c r="E16" s="10"/>
      <c r="F16" s="9">
        <v>7</v>
      </c>
      <c r="G16" s="10"/>
      <c r="H16" s="9">
        <v>14</v>
      </c>
      <c r="I16" s="10">
        <f t="shared" si="2"/>
        <v>1</v>
      </c>
      <c r="J16" s="9">
        <v>16</v>
      </c>
      <c r="K16" s="10">
        <f t="shared" si="3"/>
        <v>0.14285714285714285</v>
      </c>
      <c r="L16" s="9">
        <v>26</v>
      </c>
      <c r="M16" s="10">
        <f t="shared" si="4"/>
        <v>0.625</v>
      </c>
      <c r="N16" s="9">
        <v>27</v>
      </c>
      <c r="O16" s="10">
        <f t="shared" si="5"/>
        <v>3.8461538461538464E-2</v>
      </c>
      <c r="P16" s="9">
        <v>19</v>
      </c>
      <c r="Q16" s="11">
        <f t="shared" si="6"/>
        <v>-0.29629629629629628</v>
      </c>
      <c r="R16" s="9">
        <v>32</v>
      </c>
      <c r="S16" s="11">
        <f t="shared" si="7"/>
        <v>0.68421052631578949</v>
      </c>
      <c r="T16" s="9">
        <v>24</v>
      </c>
      <c r="U16" s="11">
        <f t="shared" si="8"/>
        <v>-0.25</v>
      </c>
    </row>
    <row r="17" spans="1:21" ht="36.75" customHeight="1">
      <c r="A17" s="12"/>
      <c r="B17" s="17" t="s">
        <v>26</v>
      </c>
      <c r="C17" s="18"/>
      <c r="D17" s="18">
        <v>1</v>
      </c>
      <c r="E17" s="19" t="str">
        <f t="shared" ref="E17:E31" si="9">IF(C17=0,"-",(D17-C17)/C17)</f>
        <v>-</v>
      </c>
      <c r="F17" s="18">
        <v>0</v>
      </c>
      <c r="G17" s="19">
        <f t="shared" ref="G17:G31" si="10">IF(D17=0,"-",(F17-D17)/D17)</f>
        <v>-1</v>
      </c>
      <c r="H17" s="18">
        <v>1</v>
      </c>
      <c r="I17" s="19" t="str">
        <f t="shared" si="2"/>
        <v>-</v>
      </c>
      <c r="J17" s="9">
        <v>0</v>
      </c>
      <c r="K17" s="19">
        <f t="shared" si="3"/>
        <v>-1</v>
      </c>
      <c r="L17" s="18">
        <v>2</v>
      </c>
      <c r="M17" s="19" t="str">
        <f t="shared" si="4"/>
        <v>-</v>
      </c>
      <c r="N17" s="18">
        <v>1</v>
      </c>
      <c r="O17" s="19">
        <f t="shared" si="5"/>
        <v>-0.5</v>
      </c>
      <c r="P17" s="18">
        <v>0</v>
      </c>
      <c r="Q17" s="20">
        <f t="shared" si="6"/>
        <v>-1</v>
      </c>
      <c r="R17" s="18">
        <v>0</v>
      </c>
      <c r="S17" s="20" t="str">
        <f t="shared" si="7"/>
        <v>-</v>
      </c>
      <c r="T17" s="18">
        <v>1</v>
      </c>
      <c r="U17" s="20" t="str">
        <f t="shared" si="8"/>
        <v>-</v>
      </c>
    </row>
    <row r="18" spans="1:21" ht="27" customHeight="1">
      <c r="A18" s="12"/>
      <c r="B18" s="8" t="s">
        <v>27</v>
      </c>
      <c r="C18" s="9"/>
      <c r="D18" s="9"/>
      <c r="E18" s="10"/>
      <c r="F18" s="9"/>
      <c r="G18" s="10"/>
      <c r="H18" s="9"/>
      <c r="I18" s="10"/>
      <c r="J18" s="9">
        <v>0</v>
      </c>
      <c r="K18" s="10"/>
      <c r="L18" s="9">
        <v>10</v>
      </c>
      <c r="M18" s="10"/>
      <c r="N18" s="9">
        <v>17</v>
      </c>
      <c r="O18" s="10"/>
      <c r="P18" s="9">
        <v>27</v>
      </c>
      <c r="Q18" s="11">
        <f t="shared" si="6"/>
        <v>0.58823529411764708</v>
      </c>
      <c r="R18" s="9">
        <v>24</v>
      </c>
      <c r="S18" s="11">
        <f t="shared" si="7"/>
        <v>-0.1111111111111111</v>
      </c>
      <c r="T18" s="9">
        <v>25</v>
      </c>
      <c r="U18" s="11">
        <f t="shared" si="8"/>
        <v>4.1666666666666664E-2</v>
      </c>
    </row>
    <row r="19" spans="1:21" ht="32.25" customHeight="1">
      <c r="A19" s="12"/>
      <c r="B19" s="8" t="s">
        <v>28</v>
      </c>
      <c r="C19" s="9"/>
      <c r="D19" s="9"/>
      <c r="E19" s="10"/>
      <c r="F19" s="9"/>
      <c r="G19" s="10"/>
      <c r="H19" s="9"/>
      <c r="I19" s="10"/>
      <c r="J19" s="9">
        <v>0</v>
      </c>
      <c r="K19" s="10"/>
      <c r="L19" s="9">
        <v>1</v>
      </c>
      <c r="M19" s="10"/>
      <c r="N19" s="9">
        <v>0</v>
      </c>
      <c r="O19" s="10"/>
      <c r="P19" s="9">
        <v>0</v>
      </c>
      <c r="Q19" s="11" t="str">
        <f t="shared" si="6"/>
        <v>-</v>
      </c>
      <c r="R19" s="9">
        <v>0</v>
      </c>
      <c r="S19" s="11" t="str">
        <f t="shared" si="7"/>
        <v>-</v>
      </c>
      <c r="T19" s="9">
        <v>0</v>
      </c>
      <c r="U19" s="11" t="str">
        <f t="shared" si="8"/>
        <v>-</v>
      </c>
    </row>
    <row r="20" spans="1:21" ht="18" customHeight="1">
      <c r="A20" s="12"/>
      <c r="B20" s="8" t="s">
        <v>29</v>
      </c>
      <c r="C20" s="9"/>
      <c r="D20" s="9"/>
      <c r="E20" s="10"/>
      <c r="F20" s="9"/>
      <c r="G20" s="10"/>
      <c r="H20" s="9"/>
      <c r="I20" s="10"/>
      <c r="J20" s="9">
        <v>0</v>
      </c>
      <c r="K20" s="10"/>
      <c r="L20" s="9">
        <v>7</v>
      </c>
      <c r="M20" s="10"/>
      <c r="N20" s="9">
        <v>15</v>
      </c>
      <c r="O20" s="10"/>
      <c r="P20" s="9">
        <v>7</v>
      </c>
      <c r="Q20" s="11">
        <f t="shared" si="6"/>
        <v>-0.53333333333333333</v>
      </c>
      <c r="R20" s="9">
        <v>14</v>
      </c>
      <c r="S20" s="11">
        <f t="shared" si="7"/>
        <v>1</v>
      </c>
      <c r="T20" s="9">
        <v>15</v>
      </c>
      <c r="U20" s="11">
        <f t="shared" si="8"/>
        <v>7.1428571428571425E-2</v>
      </c>
    </row>
    <row r="21" spans="1:21" ht="46.5" customHeight="1">
      <c r="A21" s="12"/>
      <c r="B21" s="8" t="s">
        <v>30</v>
      </c>
      <c r="C21" s="9"/>
      <c r="D21" s="9"/>
      <c r="E21" s="10"/>
      <c r="F21" s="9"/>
      <c r="G21" s="10"/>
      <c r="H21" s="9"/>
      <c r="I21" s="10"/>
      <c r="J21" s="9">
        <v>0</v>
      </c>
      <c r="K21" s="10"/>
      <c r="L21" s="9">
        <v>0</v>
      </c>
      <c r="M21" s="10"/>
      <c r="N21" s="9">
        <v>0</v>
      </c>
      <c r="O21" s="10"/>
      <c r="P21" s="9">
        <v>0</v>
      </c>
      <c r="Q21" s="11" t="str">
        <f t="shared" si="6"/>
        <v>-</v>
      </c>
      <c r="R21" s="9">
        <v>0</v>
      </c>
      <c r="S21" s="11" t="str">
        <f t="shared" si="7"/>
        <v>-</v>
      </c>
      <c r="T21" s="9">
        <v>0</v>
      </c>
      <c r="U21" s="11" t="str">
        <f t="shared" si="8"/>
        <v>-</v>
      </c>
    </row>
    <row r="22" spans="1:21" ht="29.25" customHeight="1">
      <c r="A22" s="12"/>
      <c r="B22" s="8" t="s">
        <v>31</v>
      </c>
      <c r="C22" s="9"/>
      <c r="D22" s="9"/>
      <c r="E22" s="10"/>
      <c r="F22" s="9"/>
      <c r="G22" s="10"/>
      <c r="H22" s="9"/>
      <c r="I22" s="10"/>
      <c r="J22" s="9">
        <v>0</v>
      </c>
      <c r="K22" s="10"/>
      <c r="L22" s="9">
        <v>0</v>
      </c>
      <c r="M22" s="10"/>
      <c r="N22" s="9">
        <v>0</v>
      </c>
      <c r="O22" s="10"/>
      <c r="P22" s="9">
        <v>0</v>
      </c>
      <c r="Q22" s="11" t="str">
        <f t="shared" si="6"/>
        <v>-</v>
      </c>
      <c r="R22" s="9">
        <v>0</v>
      </c>
      <c r="S22" s="11" t="str">
        <f t="shared" si="7"/>
        <v>-</v>
      </c>
      <c r="T22" s="9">
        <v>0</v>
      </c>
      <c r="U22" s="11" t="str">
        <f t="shared" si="8"/>
        <v>-</v>
      </c>
    </row>
    <row r="23" spans="1:21" ht="18.75" customHeight="1">
      <c r="A23" s="12"/>
      <c r="B23" s="8" t="s">
        <v>32</v>
      </c>
      <c r="C23" s="9"/>
      <c r="D23" s="9"/>
      <c r="E23" s="10"/>
      <c r="F23" s="9"/>
      <c r="G23" s="10"/>
      <c r="H23" s="9"/>
      <c r="I23" s="10"/>
      <c r="J23" s="9">
        <v>0</v>
      </c>
      <c r="K23" s="10"/>
      <c r="L23" s="9">
        <v>0</v>
      </c>
      <c r="M23" s="10"/>
      <c r="N23" s="9">
        <v>0</v>
      </c>
      <c r="O23" s="10"/>
      <c r="P23" s="9">
        <v>0</v>
      </c>
      <c r="Q23" s="11" t="str">
        <f t="shared" si="6"/>
        <v>-</v>
      </c>
      <c r="R23" s="9">
        <v>0</v>
      </c>
      <c r="S23" s="11" t="str">
        <f t="shared" si="7"/>
        <v>-</v>
      </c>
      <c r="T23" s="9">
        <v>0</v>
      </c>
      <c r="U23" s="11" t="str">
        <f t="shared" si="8"/>
        <v>-</v>
      </c>
    </row>
    <row r="24" spans="1:21" ht="21" customHeight="1">
      <c r="A24" s="12"/>
      <c r="B24" s="8" t="s">
        <v>33</v>
      </c>
      <c r="C24" s="9"/>
      <c r="D24" s="9"/>
      <c r="E24" s="10"/>
      <c r="F24" s="9"/>
      <c r="G24" s="10"/>
      <c r="H24" s="9"/>
      <c r="I24" s="10"/>
      <c r="J24" s="9">
        <v>0</v>
      </c>
      <c r="K24" s="10"/>
      <c r="L24" s="9">
        <v>0</v>
      </c>
      <c r="M24" s="10"/>
      <c r="N24" s="9">
        <v>0</v>
      </c>
      <c r="O24" s="10"/>
      <c r="P24" s="9">
        <v>0</v>
      </c>
      <c r="Q24" s="11" t="str">
        <f t="shared" si="6"/>
        <v>-</v>
      </c>
      <c r="R24" s="9">
        <v>0</v>
      </c>
      <c r="S24" s="11" t="str">
        <f t="shared" si="7"/>
        <v>-</v>
      </c>
      <c r="T24" s="9">
        <v>0</v>
      </c>
      <c r="U24" s="11" t="str">
        <f t="shared" si="8"/>
        <v>-</v>
      </c>
    </row>
    <row r="25" spans="1:21" ht="19.5" customHeight="1" thickBot="1">
      <c r="A25" s="21"/>
      <c r="B25" s="22" t="s">
        <v>34</v>
      </c>
      <c r="C25" s="23"/>
      <c r="D25" s="23"/>
      <c r="E25" s="24"/>
      <c r="F25" s="23"/>
      <c r="G25" s="24"/>
      <c r="H25" s="23"/>
      <c r="I25" s="24"/>
      <c r="J25" s="23">
        <v>0</v>
      </c>
      <c r="K25" s="24"/>
      <c r="L25" s="23">
        <v>0</v>
      </c>
      <c r="M25" s="24"/>
      <c r="N25" s="23">
        <v>5</v>
      </c>
      <c r="O25" s="24"/>
      <c r="P25" s="25">
        <v>4</v>
      </c>
      <c r="Q25" s="26">
        <f t="shared" si="6"/>
        <v>-0.2</v>
      </c>
      <c r="R25" s="25">
        <v>4</v>
      </c>
      <c r="S25" s="26">
        <f t="shared" si="7"/>
        <v>0</v>
      </c>
      <c r="T25" s="25">
        <v>4</v>
      </c>
      <c r="U25" s="26">
        <f t="shared" si="8"/>
        <v>0</v>
      </c>
    </row>
    <row r="26" spans="1:21" ht="18" customHeight="1">
      <c r="A26" s="12" t="s">
        <v>35</v>
      </c>
      <c r="B26" s="27" t="s">
        <v>36</v>
      </c>
      <c r="C26" s="28">
        <v>133</v>
      </c>
      <c r="D26" s="28">
        <v>167</v>
      </c>
      <c r="E26" s="29">
        <f t="shared" si="9"/>
        <v>0.25563909774436089</v>
      </c>
      <c r="F26" s="28">
        <v>187</v>
      </c>
      <c r="G26" s="29">
        <f t="shared" si="10"/>
        <v>0.11976047904191617</v>
      </c>
      <c r="H26" s="28">
        <v>204</v>
      </c>
      <c r="I26" s="29">
        <f t="shared" si="2"/>
        <v>9.0909090909090912E-2</v>
      </c>
      <c r="J26" s="28">
        <v>171</v>
      </c>
      <c r="K26" s="29">
        <f t="shared" si="3"/>
        <v>-0.16176470588235295</v>
      </c>
      <c r="L26" s="28">
        <v>171</v>
      </c>
      <c r="M26" s="29">
        <f t="shared" si="4"/>
        <v>0</v>
      </c>
      <c r="N26" s="28">
        <v>211</v>
      </c>
      <c r="O26" s="29">
        <f t="shared" ref="O26:O31" si="11">IF(L26=0,"-",(N26-L26)/L26)</f>
        <v>0.23391812865497075</v>
      </c>
      <c r="P26" s="28">
        <v>234</v>
      </c>
      <c r="Q26" s="30">
        <f t="shared" si="6"/>
        <v>0.10900473933649289</v>
      </c>
      <c r="R26" s="28">
        <v>229</v>
      </c>
      <c r="S26" s="30">
        <f t="shared" si="7"/>
        <v>-2.1367521367521368E-2</v>
      </c>
      <c r="T26" s="28">
        <v>188</v>
      </c>
      <c r="U26" s="30">
        <f t="shared" si="8"/>
        <v>-0.17903930131004367</v>
      </c>
    </row>
    <row r="27" spans="1:21" ht="24.75" customHeight="1">
      <c r="A27" s="12"/>
      <c r="B27" s="8" t="s">
        <v>37</v>
      </c>
      <c r="C27" s="9">
        <v>6</v>
      </c>
      <c r="D27" s="9">
        <v>2</v>
      </c>
      <c r="E27" s="10">
        <f t="shared" si="9"/>
        <v>-0.66666666666666663</v>
      </c>
      <c r="F27" s="9">
        <v>8</v>
      </c>
      <c r="G27" s="10">
        <f t="shared" si="10"/>
        <v>3</v>
      </c>
      <c r="H27" s="9">
        <v>6</v>
      </c>
      <c r="I27" s="10">
        <f t="shared" si="2"/>
        <v>-0.25</v>
      </c>
      <c r="J27" s="9">
        <v>3</v>
      </c>
      <c r="K27" s="10">
        <f t="shared" si="3"/>
        <v>-0.5</v>
      </c>
      <c r="L27" s="9">
        <v>3</v>
      </c>
      <c r="M27" s="10">
        <f t="shared" si="4"/>
        <v>0</v>
      </c>
      <c r="N27" s="9">
        <v>3</v>
      </c>
      <c r="O27" s="10">
        <f t="shared" si="11"/>
        <v>0</v>
      </c>
      <c r="P27" s="9">
        <v>7</v>
      </c>
      <c r="Q27" s="11">
        <f t="shared" si="6"/>
        <v>1.3333333333333333</v>
      </c>
      <c r="R27" s="9">
        <v>3</v>
      </c>
      <c r="S27" s="11">
        <f t="shared" si="7"/>
        <v>-0.5714285714285714</v>
      </c>
      <c r="T27" s="9">
        <v>4</v>
      </c>
      <c r="U27" s="11">
        <f t="shared" si="8"/>
        <v>0.33333333333333331</v>
      </c>
    </row>
    <row r="28" spans="1:21" ht="21" customHeight="1">
      <c r="A28" s="12"/>
      <c r="B28" s="8" t="s">
        <v>38</v>
      </c>
      <c r="C28" s="9">
        <v>0</v>
      </c>
      <c r="D28" s="9">
        <v>0</v>
      </c>
      <c r="E28" s="10" t="str">
        <f t="shared" si="9"/>
        <v>-</v>
      </c>
      <c r="F28" s="9">
        <v>0</v>
      </c>
      <c r="G28" s="10" t="str">
        <f t="shared" si="10"/>
        <v>-</v>
      </c>
      <c r="H28" s="9">
        <v>0</v>
      </c>
      <c r="I28" s="10" t="str">
        <f t="shared" si="2"/>
        <v>-</v>
      </c>
      <c r="J28" s="9">
        <v>0</v>
      </c>
      <c r="K28" s="10" t="str">
        <f t="shared" si="3"/>
        <v>-</v>
      </c>
      <c r="L28" s="9">
        <v>0</v>
      </c>
      <c r="M28" s="10" t="str">
        <f t="shared" si="4"/>
        <v>-</v>
      </c>
      <c r="N28" s="9">
        <v>0</v>
      </c>
      <c r="O28" s="10" t="str">
        <f t="shared" si="11"/>
        <v>-</v>
      </c>
      <c r="P28" s="9">
        <v>0</v>
      </c>
      <c r="Q28" s="11" t="str">
        <f t="shared" si="6"/>
        <v>-</v>
      </c>
      <c r="R28" s="9">
        <v>0</v>
      </c>
      <c r="S28" s="11" t="str">
        <f t="shared" si="7"/>
        <v>-</v>
      </c>
      <c r="T28" s="9">
        <v>0</v>
      </c>
      <c r="U28" s="11" t="str">
        <f t="shared" si="8"/>
        <v>-</v>
      </c>
    </row>
    <row r="29" spans="1:21" ht="18" customHeight="1">
      <c r="A29" s="12"/>
      <c r="B29" s="8" t="s">
        <v>39</v>
      </c>
      <c r="C29" s="9">
        <v>4</v>
      </c>
      <c r="D29" s="9">
        <v>4</v>
      </c>
      <c r="E29" s="10">
        <f t="shared" si="9"/>
        <v>0</v>
      </c>
      <c r="F29" s="9">
        <v>9</v>
      </c>
      <c r="G29" s="10">
        <f t="shared" si="10"/>
        <v>1.25</v>
      </c>
      <c r="H29" s="9">
        <v>4</v>
      </c>
      <c r="I29" s="10">
        <f t="shared" si="2"/>
        <v>-0.55555555555555558</v>
      </c>
      <c r="J29" s="9">
        <v>5</v>
      </c>
      <c r="K29" s="10">
        <f t="shared" si="3"/>
        <v>0.25</v>
      </c>
      <c r="L29" s="9">
        <v>5</v>
      </c>
      <c r="M29" s="10">
        <f t="shared" si="4"/>
        <v>0</v>
      </c>
      <c r="N29" s="9">
        <v>7</v>
      </c>
      <c r="O29" s="10">
        <f t="shared" si="11"/>
        <v>0.4</v>
      </c>
      <c r="P29" s="9">
        <v>5</v>
      </c>
      <c r="Q29" s="11">
        <f t="shared" si="6"/>
        <v>-0.2857142857142857</v>
      </c>
      <c r="R29" s="9">
        <v>2</v>
      </c>
      <c r="S29" s="11">
        <f t="shared" si="7"/>
        <v>-0.6</v>
      </c>
      <c r="T29" s="9">
        <v>1</v>
      </c>
      <c r="U29" s="11">
        <f t="shared" si="8"/>
        <v>-0.5</v>
      </c>
    </row>
    <row r="30" spans="1:21" ht="16.5" customHeight="1">
      <c r="A30" s="12"/>
      <c r="B30" s="8" t="s">
        <v>40</v>
      </c>
      <c r="C30" s="9">
        <v>194</v>
      </c>
      <c r="D30" s="9">
        <v>206</v>
      </c>
      <c r="E30" s="10">
        <f t="shared" si="9"/>
        <v>6.1855670103092786E-2</v>
      </c>
      <c r="F30" s="9">
        <v>175</v>
      </c>
      <c r="G30" s="10">
        <f t="shared" si="10"/>
        <v>-0.15048543689320387</v>
      </c>
      <c r="H30" s="9">
        <v>167</v>
      </c>
      <c r="I30" s="10">
        <f t="shared" si="2"/>
        <v>-4.5714285714285714E-2</v>
      </c>
      <c r="J30" s="9">
        <v>194</v>
      </c>
      <c r="K30" s="10">
        <f t="shared" si="3"/>
        <v>0.16167664670658682</v>
      </c>
      <c r="L30" s="9">
        <v>194</v>
      </c>
      <c r="M30" s="10">
        <f t="shared" si="4"/>
        <v>0</v>
      </c>
      <c r="N30" s="9">
        <v>161</v>
      </c>
      <c r="O30" s="10">
        <f t="shared" si="11"/>
        <v>-0.17010309278350516</v>
      </c>
      <c r="P30" s="9">
        <v>110</v>
      </c>
      <c r="Q30" s="11">
        <f t="shared" si="6"/>
        <v>-0.31677018633540371</v>
      </c>
      <c r="R30" s="9">
        <v>114</v>
      </c>
      <c r="S30" s="11">
        <f t="shared" si="7"/>
        <v>3.6363636363636362E-2</v>
      </c>
      <c r="T30" s="9">
        <v>91</v>
      </c>
      <c r="U30" s="11">
        <f t="shared" si="8"/>
        <v>-0.20175438596491227</v>
      </c>
    </row>
    <row r="31" spans="1:21" ht="18.75" customHeight="1">
      <c r="A31" s="12"/>
      <c r="B31" s="8" t="s">
        <v>41</v>
      </c>
      <c r="C31" s="9">
        <v>36</v>
      </c>
      <c r="D31" s="9">
        <v>40</v>
      </c>
      <c r="E31" s="10">
        <f t="shared" si="9"/>
        <v>0.1111111111111111</v>
      </c>
      <c r="F31" s="9">
        <v>33</v>
      </c>
      <c r="G31" s="10">
        <f t="shared" si="10"/>
        <v>-0.17499999999999999</v>
      </c>
      <c r="H31" s="9">
        <v>51</v>
      </c>
      <c r="I31" s="10">
        <f t="shared" si="2"/>
        <v>0.54545454545454541</v>
      </c>
      <c r="J31" s="9">
        <v>54</v>
      </c>
      <c r="K31" s="10">
        <f t="shared" si="3"/>
        <v>5.8823529411764705E-2</v>
      </c>
      <c r="L31" s="9">
        <v>54</v>
      </c>
      <c r="M31" s="10">
        <f t="shared" si="4"/>
        <v>0</v>
      </c>
      <c r="N31" s="9">
        <v>53</v>
      </c>
      <c r="O31" s="10">
        <f t="shared" si="11"/>
        <v>-1.8518518518518517E-2</v>
      </c>
      <c r="P31" s="9">
        <v>40</v>
      </c>
      <c r="Q31" s="11">
        <f t="shared" si="6"/>
        <v>-0.24528301886792453</v>
      </c>
      <c r="R31" s="9">
        <v>47</v>
      </c>
      <c r="S31" s="11">
        <f t="shared" si="7"/>
        <v>0.17499999999999999</v>
      </c>
      <c r="T31" s="9">
        <v>52</v>
      </c>
      <c r="U31" s="11">
        <f t="shared" si="8"/>
        <v>0.10638297872340426</v>
      </c>
    </row>
    <row r="32" spans="1:21" ht="17.25" customHeight="1">
      <c r="A32" s="31"/>
      <c r="B32" s="8" t="s">
        <v>42</v>
      </c>
      <c r="C32" s="9">
        <v>0</v>
      </c>
      <c r="D32" s="9">
        <v>0</v>
      </c>
      <c r="E32" s="10">
        <f>IF(C32=0,0,(D32-C32)/C32)</f>
        <v>0</v>
      </c>
      <c r="F32" s="9"/>
      <c r="G32" s="10">
        <f>IF(D32=0,0,(F32-D32)/D32)</f>
        <v>0</v>
      </c>
      <c r="H32" s="9">
        <v>0</v>
      </c>
      <c r="I32" s="10">
        <f>IF(F32=0,0,(H32-F32)/F32)</f>
        <v>0</v>
      </c>
      <c r="J32" s="9">
        <v>0</v>
      </c>
      <c r="K32" s="9">
        <v>0</v>
      </c>
      <c r="L32" s="9">
        <v>0</v>
      </c>
      <c r="M32" s="10">
        <f>IF(J32=0,0,(L32-J32)/J32)</f>
        <v>0</v>
      </c>
      <c r="N32" s="9">
        <v>0</v>
      </c>
      <c r="O32" s="10">
        <f>IF(L32=0,0,(N32-L32)/L32)</f>
        <v>0</v>
      </c>
      <c r="P32" s="9">
        <v>0</v>
      </c>
      <c r="Q32" s="11">
        <f>IF(N32=0,0,(P32-N32)/N32)</f>
        <v>0</v>
      </c>
      <c r="R32" s="9">
        <v>0</v>
      </c>
      <c r="S32" s="11">
        <f>IF(P32=0,0,(R32-P32)/P32)</f>
        <v>0</v>
      </c>
      <c r="T32" s="9">
        <v>0</v>
      </c>
      <c r="U32" s="11">
        <f>IF(R32=0,0,(T32-R32)/R32)</f>
        <v>0</v>
      </c>
    </row>
    <row r="33" spans="1:21" ht="16.5" customHeight="1">
      <c r="A33" s="32" t="s">
        <v>43</v>
      </c>
    </row>
    <row r="34" spans="1:21" ht="27.75" customHeight="1">
      <c r="B34" s="1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7.75" customHeight="1">
      <c r="B35" s="3" t="s">
        <v>1</v>
      </c>
      <c r="C35" s="4">
        <v>2006</v>
      </c>
      <c r="D35" s="4">
        <v>2007</v>
      </c>
      <c r="E35" s="5" t="s">
        <v>2</v>
      </c>
      <c r="F35" s="4">
        <v>2008</v>
      </c>
      <c r="G35" s="5" t="s">
        <v>3</v>
      </c>
      <c r="H35" s="4">
        <v>2009</v>
      </c>
      <c r="I35" s="5" t="s">
        <v>4</v>
      </c>
      <c r="J35" s="4">
        <v>2010</v>
      </c>
      <c r="K35" s="6" t="s">
        <v>4</v>
      </c>
      <c r="L35" s="4">
        <f t="shared" ref="L35:Q35" si="12">L2</f>
        <v>2011</v>
      </c>
      <c r="M35" s="5" t="str">
        <f t="shared" si="12"/>
        <v>% change  10 - 11</v>
      </c>
      <c r="N35" s="4">
        <f t="shared" si="12"/>
        <v>2012</v>
      </c>
      <c r="O35" s="5" t="str">
        <f t="shared" si="12"/>
        <v>% change  11 - 12</v>
      </c>
      <c r="P35" s="4">
        <f t="shared" si="12"/>
        <v>2013</v>
      </c>
      <c r="Q35" s="5" t="str">
        <f t="shared" si="12"/>
        <v>% change  12 - 13</v>
      </c>
      <c r="R35" s="4">
        <f>R2</f>
        <v>2014</v>
      </c>
      <c r="S35" s="5" t="str">
        <f>S2</f>
        <v>% change  13 - 14</v>
      </c>
      <c r="T35" s="4">
        <f>T2</f>
        <v>2015</v>
      </c>
      <c r="U35" s="5" t="str">
        <f>U2</f>
        <v>% change  14 - 15</v>
      </c>
    </row>
    <row r="36" spans="1:21" ht="24.75" customHeight="1">
      <c r="B36" s="8" t="s">
        <v>45</v>
      </c>
      <c r="C36" s="9">
        <f>C3+C4+C5</f>
        <v>1607</v>
      </c>
      <c r="D36" s="9">
        <f>D3+D4+D5</f>
        <v>1667</v>
      </c>
      <c r="E36" s="10">
        <f>IF(C36=0,"-",(D36-C36)/C36)</f>
        <v>3.7336652146857496E-2</v>
      </c>
      <c r="F36" s="9">
        <f>F3+F4+F5</f>
        <v>1405</v>
      </c>
      <c r="G36" s="10">
        <f>IF(D36=0,"-",(F36-D36)/D36)</f>
        <v>-0.15716856628674264</v>
      </c>
      <c r="H36" s="9">
        <f>H3+H4+H5</f>
        <v>1285</v>
      </c>
      <c r="I36" s="10">
        <f>IF(F36=0,"-",(H36-F36)/F36)</f>
        <v>-8.5409252669039148E-2</v>
      </c>
      <c r="J36" s="9">
        <f>J3+J4+J5</f>
        <v>1670</v>
      </c>
      <c r="K36" s="10">
        <f>IF(H36=0,"-",(J36-H36)/H36)</f>
        <v>0.29961089494163423</v>
      </c>
      <c r="L36" s="9">
        <f>L3+L4+L5</f>
        <v>1687</v>
      </c>
      <c r="M36" s="10">
        <f>IF(J36=0,"-",(L36-J36)/J36)</f>
        <v>1.0179640718562874E-2</v>
      </c>
      <c r="N36" s="9">
        <f>N3+N4+N5</f>
        <v>1550</v>
      </c>
      <c r="O36" s="10">
        <f>IF(L36=0,"-",(N36-L36)/L36)</f>
        <v>-8.1209247184350922E-2</v>
      </c>
      <c r="P36" s="9">
        <f>P3+P4+P5</f>
        <v>1245</v>
      </c>
      <c r="Q36" s="11">
        <f>IF(N36=0,"-",(P36-N36)/N36)</f>
        <v>-0.1967741935483871</v>
      </c>
      <c r="R36" s="9">
        <f>R3+R4+R5</f>
        <v>966</v>
      </c>
      <c r="S36" s="11">
        <f>IF(P36=0,"-",(R36-P36)/P36)</f>
        <v>-0.22409638554216868</v>
      </c>
      <c r="T36" s="9">
        <f>T3+T4+T5</f>
        <v>918</v>
      </c>
      <c r="U36" s="11">
        <f>IF(R36=0,"-",(T36-R36)/R36)</f>
        <v>-4.9689440993788817E-2</v>
      </c>
    </row>
    <row r="37" spans="1:21" ht="28.5" customHeight="1">
      <c r="B37" s="8" t="s">
        <v>46</v>
      </c>
      <c r="C37" s="9">
        <v>2800</v>
      </c>
      <c r="D37" s="9">
        <v>2165</v>
      </c>
      <c r="E37" s="10">
        <f>IF(C37=0,"-",(D37-C37)/C37)</f>
        <v>-0.22678571428571428</v>
      </c>
      <c r="F37" s="9">
        <v>1955</v>
      </c>
      <c r="G37" s="10">
        <f>IF(D37=0,"-",(F37-D37)/D37)</f>
        <v>-9.6997690531177835E-2</v>
      </c>
      <c r="H37" s="9">
        <v>1958</v>
      </c>
      <c r="I37" s="10">
        <f>IF(F37=0,"-",(H37-F37)/F37)</f>
        <v>1.5345268542199489E-3</v>
      </c>
      <c r="J37" s="9">
        <v>1903</v>
      </c>
      <c r="K37" s="10">
        <f>IF(H37=0,"-",(J37-H37)/H37)</f>
        <v>-2.8089887640449437E-2</v>
      </c>
      <c r="L37" s="9">
        <v>1833</v>
      </c>
      <c r="M37" s="10">
        <f>IF(J37=0,"-",(L37-J37)/J37)</f>
        <v>-3.678402522333158E-2</v>
      </c>
      <c r="N37" s="9">
        <v>1406</v>
      </c>
      <c r="O37" s="10">
        <f>IF(L37=0,"-",(N37-L37)/L37)</f>
        <v>-0.23295144571740317</v>
      </c>
      <c r="P37" s="9">
        <v>1035</v>
      </c>
      <c r="Q37" s="11">
        <f>IF(N37=0,"-",(P37-N37)/N37)</f>
        <v>-0.26386913229018494</v>
      </c>
      <c r="R37" s="33">
        <v>965</v>
      </c>
      <c r="S37" s="11">
        <f>IF(P37=0,"-",(R37-P37)/P37)</f>
        <v>-6.7632850241545889E-2</v>
      </c>
      <c r="T37" s="33">
        <v>733</v>
      </c>
      <c r="U37" s="11">
        <f>IF(R37=0,"-",(T37-R37)/R37)</f>
        <v>-0.24041450777202072</v>
      </c>
    </row>
    <row r="38" spans="1:21" ht="36" customHeight="1">
      <c r="B38" s="8" t="s">
        <v>17</v>
      </c>
      <c r="C38" s="9">
        <f>C8</f>
        <v>3068</v>
      </c>
      <c r="D38" s="9">
        <f>D8</f>
        <v>2642</v>
      </c>
      <c r="E38" s="10">
        <f>IF(C38=0,"-",(D38-C38)/C38)</f>
        <v>-0.13885267275097785</v>
      </c>
      <c r="F38" s="9">
        <f>F8</f>
        <v>2587</v>
      </c>
      <c r="G38" s="10">
        <f>IF(D38=0,"-",(F38-D38)/D38)</f>
        <v>-2.0817562452687358E-2</v>
      </c>
      <c r="H38" s="9">
        <f>H8</f>
        <v>2504</v>
      </c>
      <c r="I38" s="10">
        <f>IF(F38=0,"-",(H38-F38)/F38)</f>
        <v>-3.2083494395052183E-2</v>
      </c>
      <c r="J38" s="9">
        <f>J8</f>
        <v>3232</v>
      </c>
      <c r="K38" s="10">
        <f>IF(H38=0,"-",(J38-H38)/H38)</f>
        <v>0.29073482428115016</v>
      </c>
      <c r="L38" s="9">
        <f>L8</f>
        <v>3379</v>
      </c>
      <c r="M38" s="10">
        <f>IF(J38=0,"-",(L38-J38)/J38)</f>
        <v>4.5482673267326731E-2</v>
      </c>
      <c r="N38" s="9">
        <f>N8</f>
        <v>2953</v>
      </c>
      <c r="O38" s="10">
        <f>IF(L38=0,"-",(N38-L38)/L38)</f>
        <v>-0.1260728026043208</v>
      </c>
      <c r="P38" s="9">
        <f>P8</f>
        <v>2676</v>
      </c>
      <c r="Q38" s="11">
        <f>IF(N38=0,"-",(P38-N38)/N38)</f>
        <v>-9.3802912292583807E-2</v>
      </c>
      <c r="R38" s="9">
        <f>R8</f>
        <v>2333</v>
      </c>
      <c r="S38" s="11">
        <f>IF(P38=0,"-",(R38-P38)/P38)</f>
        <v>-0.12817638266068759</v>
      </c>
      <c r="T38" s="9">
        <f>T8</f>
        <v>1948</v>
      </c>
      <c r="U38" s="11">
        <f>IF(R38=0,"-",(T38-R38)/R38)</f>
        <v>-0.16502357479639948</v>
      </c>
    </row>
    <row r="39" spans="1:21">
      <c r="B39" s="32" t="s">
        <v>43</v>
      </c>
    </row>
  </sheetData>
  <mergeCells count="4">
    <mergeCell ref="A1:U1"/>
    <mergeCell ref="A3:A25"/>
    <mergeCell ref="A26:A32"/>
    <mergeCell ref="B34:U34"/>
  </mergeCells>
  <printOptions horizontalCentered="1"/>
  <pageMargins left="0.25" right="0.25" top="0.75" bottom="0.75" header="0.3" footer="0.3"/>
  <pageSetup paperSize="9" scale="98" orientation="portrait" r:id="rId1"/>
  <headerFooter alignWithMargins="0">
    <oddFooter>&amp;LAnalysis and Statistics Office&amp;R&amp;D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offences against property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Nectarios Georgiou</cp:lastModifiedBy>
  <dcterms:created xsi:type="dcterms:W3CDTF">2016-04-05T07:47:36Z</dcterms:created>
  <dcterms:modified xsi:type="dcterms:W3CDTF">2016-04-05T07:47:37Z</dcterms:modified>
</cp:coreProperties>
</file>